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9\1 výzva\"/>
    </mc:Choice>
  </mc:AlternateContent>
  <xr:revisionPtr revIDLastSave="0" documentId="13_ncr:1_{606D4486-5262-4D95-8386-8DEAAD9418AC}" xr6:coauthVersionLast="36" xr6:coauthVersionMax="47" xr10:uidLastSave="{00000000-0000-0000-0000-000000000000}"/>
  <bookViews>
    <workbookView xWindow="0" yWindow="0" windowWidth="23040" windowHeight="8196" tabRatio="724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P9" i="1"/>
  <c r="P10" i="1"/>
  <c r="T10" i="1" l="1"/>
  <c r="S9" i="1"/>
  <c r="S11" i="1" l="1"/>
  <c r="T11" i="1"/>
  <c r="P11" i="1"/>
  <c r="S8" i="1" l="1"/>
  <c r="T8" i="1"/>
  <c r="P8" i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<sst xmlns="http://schemas.openxmlformats.org/spreadsheetml/2006/main" count="57" uniqueCount="50">
  <si>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</si>
  <si>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</si>
  <si>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</si>
  <si>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</si>
  <si>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</si>
  <si>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</si>
  <si>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</si>
  <si>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</si>
  <si>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</si>
  <si>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</si>
  <si>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</si>
  <si>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</si>
  <si>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</si>
  <si>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</si>
  <si>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</si>
  <si>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</si>
  <si>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</si>
  <si>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</si>
  <si>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</si>
  <si>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</si>
  <si>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</si>
  <si>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</si>
  <si>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</si>
  <si>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</si>
  <si>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</si>
  <si>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</si>
  <si>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</si>
  <si>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</si>
  <si>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</si>
  <si>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</si>
  <si>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Záruka na zboží min. 48 měsíců, servis NBD on-site.</t>
  </si>
  <si>
    <t xml:space="preserve">Příloha č. 2 Kupní smlouvy - technická specifikace
Výpočetní technika (III.) 079 - 2021 </t>
  </si>
  <si>
    <t>Notebook 15,6"</t>
  </si>
  <si>
    <t>sada</t>
  </si>
  <si>
    <t>Společná faktura</t>
  </si>
  <si>
    <t>ANO</t>
  </si>
  <si>
    <t>Město Cheb-Podpora činn.a rozvoje FEK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</si>
  <si>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</si>
  <si>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Stanislav Pimek,
Tel.: 603 157 136</t>
  </si>
  <si>
    <r>
      <rPr>
        <b/>
        <sz val="11"/>
        <color theme="1"/>
        <rFont val="Calibri"/>
        <family val="2"/>
        <charset val="238"/>
        <scheme val="minor"/>
      </rPr>
      <t>Hradební 22, 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</si>
  <si>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Výkon CPU v Passmark CPU více než 10 500 bodů, minimálně 4 jádra, průměrné TDP 15W nebo nižší. Procesor s podporou virtualizace.
RAM:  minimálně 8GB DDR4 3200 MHz.
1x interní SSD: minimálně 512GB PCIe NVMe.
Integrovaná čtečka kontaktních identifikačních karet .
Integrovaná wifi 6 karta standardu 802.11ax.
Síťová karta 1Gb/s Ethernet s podporou PXE s portem RJ45 (je možné splnit pomocí USB adaptéru dodaného s notebookem).
Displej: 15,6" IPS FullHD.
Integrovaná webkamera min. 720p.
Porty minimálně:
  2x USB-C Thunderbolt 4 s podporou dokování včetně nabíjení notebooku,
  2x USB 3.2 Gen 1,
  1x kombinovaný konektor sluchátek/mikrofonu,
  1x HDMI 2.0,
  1x VGA (může být řešeno externím adaptérem dodaným spolu s notebookem).
Konstrukce s kovovou vnitřní kostrou.
CZ klávesnice s podsvícením, odolná proti polití, samostatná numerická klávesnice.
OS: Windows 10 Pro 64-bit - OS Windows požadujeme z důvodu kompatibility s interními aplikacemi ZČU (Stag, Magion,...).
Hmotnost: nejvýše 1,7 kg.  
Baterie: nejméně 56 Wh.
Záruka min. 48 měsíců, servis NBD on-site.</t>
  </si>
  <si>
    <t>Klávesnice CZ, s oddělenou numerickou částí.
Dosah min. 10 m.
Jeden společný přijímač pro obě zařízení.
Výdrž baterie min. 15 měsíců.</t>
  </si>
  <si>
    <t>Bezdrátový set klávesnice a myši k pol.č. 1</t>
  </si>
  <si>
    <t>Dokovací zařízení k notebooku - k pol.č. 1</t>
  </si>
  <si>
    <t>Rozhraní USB-C Thunderbolt pro připojení výše specifikovaného notebooku.
Porty min. 2x USB 3.0, 2x DisplayPort 1.2, 1xVGA, 1x RJ-45 (GLAN), zvuk 3,5" jack.
Kabel USB-C pro připojení k notebooku.
Výkon min. 120W.</t>
  </si>
  <si>
    <t>Brašna pro notebook 15,6" - k pol.č. 1</t>
  </si>
  <si>
    <t>Voděodolný materiál.
Vyztužený zip.
Polstrování.
Odnímatelný ramenní popruh.
Kapsy na příslušenství.
Hmotnost max. 0,5 kg.</t>
  </si>
  <si>
    <t>Monitor 27" 16:9 k pol.č. 1</t>
  </si>
  <si>
    <t>Technologie: LCD IPS, rovný.
Úhlopříčka displeje: min. 27".
Rozlišení: 1920x1080px při 60Hz.
Odezva: max. 6 ms.
Jas: min. 300 cd/m2.
Kontrast: min. 1000:1.
Redukce modrého světla, redukce Flicker.
Min. vstupy 1x DisplayPort, 1x HDMI, 1x USB-C a 2x USB-A 3.0.
Výškově nastavitelný.
Kabel DP součástí dodávky.
Záruka min. 60 měsíců, servis NBD on-site.</t>
  </si>
  <si>
    <t>Záruka na zboží min. 60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</si>
</sst>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8" zoomScale="56" zoomScaleNormal="56" workbookViewId="0">
      <selection activeCell="I17" sqref="I1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22.5546875" style="1" customWidth="1"/>
    <col min="7" max="7" width="29.6640625" style="4" bestFit="1" customWidth="1"/>
    <col min="8" max="8" width="29.6640625" style="4" customWidth="1"/>
    <col min="9" max="9" width="23.33203125" style="4" customWidth="1"/>
    <col min="10" max="10" width="16.33203125" style="1" customWidth="1"/>
    <col min="11" max="11" width="42.44140625" style="5" customWidth="1"/>
    <col min="12" max="12" width="33" style="5" customWidth="1"/>
    <col min="13" max="13" width="30.109375" style="5" customWidth="1"/>
    <col min="14" max="14" width="40.5546875" style="4" customWidth="1"/>
    <col min="15" max="15" width="28.55468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7" t="s">
        <v>31</v>
      </c>
      <c r="C1" s="88"/>
      <c r="D1" s="88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26</v>
      </c>
      <c r="I6" s="40" t="s">
        <v>16</v>
      </c>
      <c r="J6" s="39" t="s">
        <v>17</v>
      </c>
      <c r="K6" s="39" t="s">
        <v>37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3" t="s">
        <v>7</v>
      </c>
      <c r="T6" s="44" t="s">
        <v>8</v>
      </c>
      <c r="U6" s="41" t="s">
        <v>22</v>
      </c>
      <c r="V6" s="41" t="s">
        <v>23</v>
      </c>
    </row>
    <row r="7" spans="1:22" ht="330.75" customHeight="1" thickTop="1" x14ac:dyDescent="0.3">
      <c r="A7" s="20"/>
      <c r="B7" s="48">
        <v>1</v>
      </c>
      <c r="C7" s="49" t="s">
        <v>32</v>
      </c>
      <c r="D7" s="50">
        <v>1</v>
      </c>
      <c r="E7" s="51" t="s">
        <v>29</v>
      </c>
      <c r="F7" s="84" t="s">
        <v>40</v>
      </c>
      <c r="G7" s="120"/>
      <c r="H7" s="120"/>
      <c r="I7" s="97" t="s">
        <v>34</v>
      </c>
      <c r="J7" s="100" t="s">
        <v>35</v>
      </c>
      <c r="K7" s="97" t="s">
        <v>36</v>
      </c>
      <c r="L7" s="77" t="s">
        <v>30</v>
      </c>
      <c r="M7" s="112" t="s">
        <v>38</v>
      </c>
      <c r="N7" s="112" t="s">
        <v>39</v>
      </c>
      <c r="O7" s="109">
        <v>21</v>
      </c>
      <c r="P7" s="52">
        <f>D7*Q7</f>
        <v>30000</v>
      </c>
      <c r="Q7" s="53">
        <v>30000</v>
      </c>
      <c r="R7" s="116"/>
      <c r="S7" s="54">
        <f>D7*R7</f>
        <v>0</v>
      </c>
      <c r="T7" s="55" t="str">
        <f t="shared" ref="T7" si="0">IF(ISNUMBER(R7), IF(R7&gt;Q7,"NEVYHOVUJE","VYHOVUJE")," ")</f>
        <v xml:space="preserve"> </v>
      </c>
      <c r="U7" s="100"/>
      <c r="V7" s="51" t="s">
        <v>11</v>
      </c>
    </row>
    <row r="8" spans="1:22" ht="84" customHeight="1" x14ac:dyDescent="0.3">
      <c r="A8" s="20"/>
      <c r="B8" s="61">
        <v>2</v>
      </c>
      <c r="C8" s="62" t="s">
        <v>42</v>
      </c>
      <c r="D8" s="63">
        <v>2</v>
      </c>
      <c r="E8" s="64" t="s">
        <v>33</v>
      </c>
      <c r="F8" s="78" t="s">
        <v>41</v>
      </c>
      <c r="G8" s="121"/>
      <c r="H8" s="106"/>
      <c r="I8" s="98"/>
      <c r="J8" s="101"/>
      <c r="K8" s="101"/>
      <c r="L8" s="103"/>
      <c r="M8" s="114"/>
      <c r="N8" s="104"/>
      <c r="O8" s="110"/>
      <c r="P8" s="65">
        <f>D8*Q8</f>
        <v>2000</v>
      </c>
      <c r="Q8" s="66">
        <v>1000</v>
      </c>
      <c r="R8" s="117"/>
      <c r="S8" s="67">
        <f>D8*R8</f>
        <v>0</v>
      </c>
      <c r="T8" s="68" t="str">
        <f t="shared" ref="T8" si="1">IF(ISNUMBER(R8), IF(R8&gt;Q8,"NEVYHOVUJE","VYHOVUJE")," ")</f>
        <v xml:space="preserve"> </v>
      </c>
      <c r="U8" s="101"/>
      <c r="V8" s="64" t="s">
        <v>12</v>
      </c>
    </row>
    <row r="9" spans="1:22" ht="82.5" customHeight="1" x14ac:dyDescent="0.3">
      <c r="A9" s="20"/>
      <c r="B9" s="56">
        <v>3</v>
      </c>
      <c r="C9" s="57" t="s">
        <v>43</v>
      </c>
      <c r="D9" s="58">
        <v>1</v>
      </c>
      <c r="E9" s="59" t="s">
        <v>29</v>
      </c>
      <c r="F9" s="79" t="s">
        <v>44</v>
      </c>
      <c r="G9" s="122"/>
      <c r="H9" s="107"/>
      <c r="I9" s="98"/>
      <c r="J9" s="101"/>
      <c r="K9" s="101"/>
      <c r="L9" s="104"/>
      <c r="M9" s="114"/>
      <c r="N9" s="104"/>
      <c r="O9" s="110"/>
      <c r="P9" s="65">
        <f>D9*Q9</f>
        <v>5200</v>
      </c>
      <c r="Q9" s="60">
        <v>5200</v>
      </c>
      <c r="R9" s="118"/>
      <c r="S9" s="67">
        <f>D9*R9</f>
        <v>0</v>
      </c>
      <c r="T9" s="68" t="str">
        <f t="shared" ref="T9:T10" si="2">IF(ISNUMBER(R9), IF(R9&gt;Q9,"NEVYHOVUJE","VYHOVUJE")," ")</f>
        <v xml:space="preserve"> </v>
      </c>
      <c r="U9" s="101"/>
      <c r="V9" s="59" t="s">
        <v>12</v>
      </c>
    </row>
    <row r="10" spans="1:22" ht="114" customHeight="1" x14ac:dyDescent="0.3">
      <c r="A10" s="20"/>
      <c r="B10" s="56">
        <v>4</v>
      </c>
      <c r="C10" s="57" t="s">
        <v>45</v>
      </c>
      <c r="D10" s="58">
        <v>1</v>
      </c>
      <c r="E10" s="59" t="s">
        <v>29</v>
      </c>
      <c r="F10" s="79" t="s">
        <v>46</v>
      </c>
      <c r="G10" s="122"/>
      <c r="H10" s="108"/>
      <c r="I10" s="98"/>
      <c r="J10" s="101"/>
      <c r="K10" s="101"/>
      <c r="L10" s="105"/>
      <c r="M10" s="114"/>
      <c r="N10" s="104"/>
      <c r="O10" s="110"/>
      <c r="P10" s="65">
        <f>D10*Q10</f>
        <v>500</v>
      </c>
      <c r="Q10" s="60">
        <v>500</v>
      </c>
      <c r="R10" s="118"/>
      <c r="S10" s="67">
        <f>D10*R10</f>
        <v>0</v>
      </c>
      <c r="T10" s="68" t="str">
        <f t="shared" si="2"/>
        <v xml:space="preserve"> </v>
      </c>
      <c r="U10" s="101"/>
      <c r="V10" s="59" t="s">
        <v>12</v>
      </c>
    </row>
    <row r="11" spans="1:22" ht="197.25" customHeight="1" thickBot="1" x14ac:dyDescent="0.35">
      <c r="A11" s="20"/>
      <c r="B11" s="69">
        <v>5</v>
      </c>
      <c r="C11" s="70" t="s">
        <v>47</v>
      </c>
      <c r="D11" s="71">
        <v>1</v>
      </c>
      <c r="E11" s="72" t="s">
        <v>29</v>
      </c>
      <c r="F11" s="80" t="s">
        <v>48</v>
      </c>
      <c r="G11" s="123"/>
      <c r="H11" s="123"/>
      <c r="I11" s="99"/>
      <c r="J11" s="102"/>
      <c r="K11" s="102"/>
      <c r="L11" s="81" t="s">
        <v>49</v>
      </c>
      <c r="M11" s="115"/>
      <c r="N11" s="113"/>
      <c r="O11" s="111"/>
      <c r="P11" s="73">
        <f>D11*Q11</f>
        <v>5800</v>
      </c>
      <c r="Q11" s="74">
        <v>5800</v>
      </c>
      <c r="R11" s="119"/>
      <c r="S11" s="75">
        <f>D11*R11</f>
        <v>0</v>
      </c>
      <c r="T11" s="76" t="str">
        <f t="shared" ref="T11" si="3">IF(ISNUMBER(R11), IF(R11&gt;Q11,"NEVYHOVUJE","VYHOVUJE")," ")</f>
        <v xml:space="preserve"> </v>
      </c>
      <c r="U11" s="102"/>
      <c r="V11" s="72" t="s">
        <v>12</v>
      </c>
    </row>
    <row r="12" spans="1:22" ht="17.399999999999999" customHeight="1" thickTop="1" thickBot="1" x14ac:dyDescent="0.35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5" customHeight="1" thickTop="1" thickBot="1" x14ac:dyDescent="0.35">
      <c r="B13" s="93" t="s">
        <v>28</v>
      </c>
      <c r="C13" s="93"/>
      <c r="D13" s="93"/>
      <c r="E13" s="93"/>
      <c r="F13" s="93"/>
      <c r="G13" s="93"/>
      <c r="H13" s="93"/>
      <c r="I13" s="93"/>
      <c r="J13" s="21"/>
      <c r="K13" s="21"/>
      <c r="L13" s="7"/>
      <c r="M13" s="7"/>
      <c r="N13" s="7"/>
      <c r="O13" s="22"/>
      <c r="P13" s="22"/>
      <c r="Q13" s="23" t="s">
        <v>9</v>
      </c>
      <c r="R13" s="94" t="s">
        <v>10</v>
      </c>
      <c r="S13" s="95"/>
      <c r="T13" s="96"/>
      <c r="U13" s="24"/>
      <c r="V13" s="25"/>
    </row>
    <row r="14" spans="1:22" ht="43.2" customHeight="1" thickTop="1" thickBot="1" x14ac:dyDescent="0.35">
      <c r="B14" s="89" t="s">
        <v>27</v>
      </c>
      <c r="C14" s="89"/>
      <c r="D14" s="89"/>
      <c r="E14" s="89"/>
      <c r="F14" s="89"/>
      <c r="G14" s="89"/>
      <c r="I14" s="26"/>
      <c r="L14" s="9"/>
      <c r="M14" s="9"/>
      <c r="N14" s="9"/>
      <c r="O14" s="27"/>
      <c r="P14" s="27"/>
      <c r="Q14" s="28">
        <f>SUM(P7:P11)</f>
        <v>43500</v>
      </c>
      <c r="R14" s="90">
        <f>SUM(S7:S11)</f>
        <v>0</v>
      </c>
      <c r="S14" s="91"/>
      <c r="T14" s="92"/>
    </row>
    <row r="15" spans="1:22" ht="15" thickTop="1" x14ac:dyDescent="0.3"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82"/>
      <c r="H18" s="8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2"/>
      <c r="H99" s="8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2"/>
      <c r="H100" s="82"/>
      <c r="I100" s="11"/>
      <c r="J100" s="11"/>
      <c r="K100" s="11"/>
      <c r="L100" s="11"/>
      <c r="M100" s="11"/>
      <c r="N100" s="6"/>
      <c r="O100" s="6"/>
      <c r="P100" s="6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</sheetData>
  <sheetProtection algorithmName="SHA-512" hashValue="GokIGM26XvF8fl21zkfBZKRHs4oAyThbfxE6f+p530/GX3FEINCBxNc0DonjRW2/RHLC88vtRBLl+jFIWt0G9g==" saltValue="9Ixrc9L7TvP9+foSpFwnGw==" spinCount="100000" sheet="1" objects="1" scenarios="1"/>
  <mergeCells count="15">
    <mergeCell ref="U7:U11"/>
    <mergeCell ref="L8:L10"/>
    <mergeCell ref="H8:H10"/>
    <mergeCell ref="O7:O11"/>
    <mergeCell ref="J7:J11"/>
    <mergeCell ref="K7:K11"/>
    <mergeCell ref="M7:M11"/>
    <mergeCell ref="N7:N11"/>
    <mergeCell ref="G5:H5"/>
    <mergeCell ref="B1:D1"/>
    <mergeCell ref="B14:G14"/>
    <mergeCell ref="R14:T14"/>
    <mergeCell ref="B13:I13"/>
    <mergeCell ref="R13:T13"/>
    <mergeCell ref="I7:I11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8 R7:R11 G11:H11 G9:G10">
    <cfRule type="containsBlanks" dxfId="3" priority="29">
      <formula>LEN(TRIM(G7))=0</formula>
    </cfRule>
  </conditionalFormatting>
  <conditionalFormatting sqref="G7:H8 R7:R11 G11:H11 G9:G10">
    <cfRule type="notContainsBlanks" dxfId="2" priority="27">
      <formula>LEN(TRIM(G7))&gt;0</formula>
    </cfRule>
  </conditionalFormatting>
  <conditionalFormatting sqref="G7:H8 G11:H11 G9:G10 R7:R11">
    <cfRule type="notContainsBlanks" dxfId="1" priority="26">
      <formula>LEN(TRIM(G7))&gt;0</formula>
    </cfRule>
  </conditionalFormatting>
  <conditionalFormatting sqref="G7:H8 G11:H11 G9:G10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2021-07-12T09:44:58Z</dcterms:modified>
</cp:coreProperties>
</file>